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80" i="3" l="1"/>
  <c r="E81" i="3" s="1"/>
  <c r="D80" i="3"/>
  <c r="D81" i="3" s="1"/>
  <c r="C80" i="3"/>
  <c r="C81" i="3" s="1"/>
  <c r="K79" i="3"/>
  <c r="M80" i="3" s="1"/>
  <c r="J79" i="3"/>
  <c r="M79" i="3" s="1"/>
  <c r="I79" i="3"/>
  <c r="M78" i="3"/>
  <c r="L78" i="3"/>
  <c r="K78" i="3"/>
  <c r="L80" i="3" s="1"/>
  <c r="J78" i="3"/>
  <c r="L79" i="3" s="1"/>
  <c r="I78" i="3"/>
  <c r="I80" i="3" l="1"/>
  <c r="I81" i="3" s="1"/>
  <c r="I83" i="3" s="1"/>
  <c r="D82" i="3"/>
  <c r="D83" i="3"/>
  <c r="E83" i="3"/>
  <c r="E82" i="3"/>
  <c r="I82" i="3"/>
  <c r="C82" i="3"/>
  <c r="C83" i="3"/>
  <c r="J80" i="3"/>
  <c r="J81" i="3" s="1"/>
  <c r="K80" i="3"/>
  <c r="K81" i="3" s="1"/>
  <c r="K82" i="3" l="1"/>
  <c r="K83" i="3"/>
  <c r="J82" i="3"/>
  <c r="J83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<sst xmlns="http://schemas.openxmlformats.org/spreadsheetml/2006/main" count="194" uniqueCount="92">
  <si>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</si>
  <si>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</si>
  <si>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</si>
  <si>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</si>
  <si>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</si>
  <si>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</si>
  <si>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</si>
  <si>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</si>
  <si>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</si>
  <si>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</si>
  <si>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</si>
  <si>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</si>
  <si>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</si>
  <si>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</si>
  <si>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</si>
  <si>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</si>
  <si>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</si>
  <si>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</si>
  <si>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</si>
  <si>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</si>
  <si>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</si>
  <si>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</si>
  <si>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</si>
  <si>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</si>
  <si>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</si>
  <si>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</si>
  <si>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</si>
  <si>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</si>
  <si>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</si>
  <si>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</si>
  <si>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</si>
  <si>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</si>
  <si>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</si>
  <si>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</si>
  <si>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</si>
  <si>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</si>
  <si>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</si>
  <si>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</si>
  <si>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Анисимово</t>
  </si>
  <si>
    <t xml:space="preserve"> 0,4 Анисимово ТСН 1 ап</t>
  </si>
  <si>
    <t xml:space="preserve"> 0,4 Анисимово ТСН 2 ао</t>
  </si>
  <si>
    <t xml:space="preserve"> 10 Анисимово Т 1 ао RS</t>
  </si>
  <si>
    <t xml:space="preserve"> 10 Анисимово Т 1 ап RS</t>
  </si>
  <si>
    <t xml:space="preserve"> 10 Анисимово Т 2 ао RS</t>
  </si>
  <si>
    <t xml:space="preserve"> 10 Анисимово Т 2 ап RS</t>
  </si>
  <si>
    <t xml:space="preserve"> 10 Анисимово-Анисимово ао</t>
  </si>
  <si>
    <t xml:space="preserve"> 10 Анисимово-Оксюково ао</t>
  </si>
  <si>
    <t xml:space="preserve"> 10 Анисимово-Смердомский стеклозавод ао</t>
  </si>
  <si>
    <t xml:space="preserve"> 10 Анисимово-Смердомский стеклозавод ао RS УСПД</t>
  </si>
  <si>
    <t xml:space="preserve"> 10 Анисимово-Смердомский стеклозавод ап RS УСПД</t>
  </si>
  <si>
    <t xml:space="preserve"> 10 Анисимово-Стулово ао</t>
  </si>
  <si>
    <t xml:space="preserve"> 110 Анисимово СМВ ао RS</t>
  </si>
  <si>
    <t xml:space="preserve"> 110 Анисимово СМВ ап RS</t>
  </si>
  <si>
    <t xml:space="preserve"> 110 Анисимово Т 1 ао RS</t>
  </si>
  <si>
    <t xml:space="preserve"> 110 Анисимово Т 1 ап RS</t>
  </si>
  <si>
    <t xml:space="preserve"> 110 Анисимово Т 2 ао RS</t>
  </si>
  <si>
    <t xml:space="preserve"> 110 Анисимово Т 2 ап RS</t>
  </si>
  <si>
    <t xml:space="preserve"> 110 Анисимово-Ефимовское ао</t>
  </si>
  <si>
    <t xml:space="preserve"> 110 Анисимово-Ефимовское ао RS УСПД</t>
  </si>
  <si>
    <t xml:space="preserve"> 110 Анисимово-Ефимовское ап</t>
  </si>
  <si>
    <t xml:space="preserve"> 110 Анисимово-Ефимовское ап RS УСПД</t>
  </si>
  <si>
    <t/>
  </si>
  <si>
    <t>реактивная энергия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</si>
  <si>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</si>
  <si>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</si>
  <si>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</si>
  <si>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</si>
  <si>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</si>
  <si>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</si>
  <si>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</si>
  <si>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</si>
  <si>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</si>
  <si>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</si>
  <si>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</si>
  <si>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</si>
  <si>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</si>
  <si>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</si>
  <si>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</si>
  <si>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</si>
  <si>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</si>
  <si>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</si>
  <si>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</si>
  <si>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</si>
  <si>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</si>
  <si>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</si>
  <si>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</si>
  <si>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</si>
  <si>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</si>
  <si>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</si>
  <si>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</si>
  <si>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</si>
  <si>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15.12.2021 г.по ПС Анисимово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</si>
</sst>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165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/>
    <xf numFmtId="0" fontId="13" fillId="0" borderId="0" xfId="0" applyFont="1"/>
    <xf numFmtId="0" fontId="12" fillId="0" borderId="0" xfId="0" applyFont="1" applyAlignment="1">
      <alignment horizontal="center" wrapText="1"/>
    </xf>
    <xf numFmtId="0" fontId="13" fillId="0" borderId="2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Alignment="1"/>
    <xf numFmtId="0" fontId="13" fillId="4" borderId="31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0" fillId="0" borderId="26" xfId="0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 applyAlignment="1"/>
    <xf numFmtId="2" fontId="0" fillId="5" borderId="26" xfId="0" applyNumberFormat="1" applyFill="1" applyBorder="1" applyAlignment="1">
      <alignment horizontal="center" vertical="center"/>
    </xf>
    <xf numFmtId="0" fontId="13" fillId="4" borderId="33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center" vertical="center" wrapText="1"/>
    </xf>
    <xf numFmtId="2" fontId="0" fillId="5" borderId="38" xfId="0" applyNumberFormat="1" applyFill="1" applyBorder="1" applyAlignment="1">
      <alignment horizontal="center" vertical="center"/>
    </xf>
    <xf numFmtId="0" fontId="13" fillId="4" borderId="34" xfId="0" applyFont="1" applyFill="1" applyBorder="1" applyAlignment="1">
      <alignment horizontal="left" vertical="center" wrapText="1"/>
    </xf>
    <xf numFmtId="0" fontId="13" fillId="4" borderId="39" xfId="0" applyFont="1" applyFill="1" applyBorder="1" applyAlignment="1">
      <alignment horizontal="left" vertical="center" wrapText="1"/>
    </xf>
    <xf numFmtId="166" fontId="13" fillId="6" borderId="23" xfId="0" applyNumberFormat="1" applyFont="1" applyFill="1" applyBorder="1" applyAlignment="1">
      <alignment horizontal="center" vertical="center"/>
    </xf>
    <xf numFmtId="0" fontId="13" fillId="4" borderId="40" xfId="0" applyFont="1" applyFill="1" applyBorder="1" applyAlignment="1">
      <alignment horizontal="left" vertical="center" wrapText="1"/>
    </xf>
    <xf numFmtId="0" fontId="13" fillId="4" borderId="28" xfId="0" applyFont="1" applyFill="1" applyBorder="1" applyAlignment="1">
      <alignment horizontal="center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0" fillId="0" borderId="0" xfId="0" applyBorder="1" applyAlignment="1"/>
    <xf numFmtId="0" fontId="13" fillId="3" borderId="30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4" borderId="33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1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36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4" fontId="3" fillId="7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36</v>
      </c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Анисимово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37</v>
      </c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1" t="s">
        <v>60</v>
      </c>
      <c r="X6" s="153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11.02</v>
      </c>
      <c r="C7" s="73">
        <v>0</v>
      </c>
      <c r="D7" s="73">
        <v>0</v>
      </c>
      <c r="E7" s="73">
        <v>0</v>
      </c>
      <c r="F7" s="73">
        <v>0</v>
      </c>
      <c r="G7" s="73">
        <v>210.93598008155902</v>
      </c>
      <c r="H7" s="73">
        <v>0</v>
      </c>
      <c r="I7" s="73">
        <v>123.60000000000001</v>
      </c>
      <c r="J7" s="73">
        <v>0</v>
      </c>
      <c r="K7" s="73">
        <v>0</v>
      </c>
      <c r="L7" s="73">
        <v>0</v>
      </c>
      <c r="M7" s="73">
        <v>88</v>
      </c>
      <c r="N7" s="73"/>
      <c r="O7" s="73"/>
      <c r="P7" s="73"/>
      <c r="Q7" s="73"/>
      <c r="R7" s="73">
        <v>0</v>
      </c>
      <c r="S7" s="73">
        <v>221.771692391485</v>
      </c>
      <c r="T7" s="73">
        <v>0</v>
      </c>
      <c r="U7" s="73">
        <v>0</v>
      </c>
      <c r="V7" s="73">
        <v>0</v>
      </c>
      <c r="W7" s="74">
        <v>8065.2</v>
      </c>
      <c r="X7" s="103"/>
    </row>
    <row r="8" spans="1:54" x14ac:dyDescent="0.2">
      <c r="A8" s="75" t="s">
        <v>4</v>
      </c>
      <c r="B8" s="76">
        <v>11</v>
      </c>
      <c r="C8" s="76">
        <v>0</v>
      </c>
      <c r="D8" s="76">
        <v>0</v>
      </c>
      <c r="E8" s="76">
        <v>0</v>
      </c>
      <c r="F8" s="76">
        <v>0</v>
      </c>
      <c r="G8" s="76">
        <v>204.219091683626</v>
      </c>
      <c r="H8" s="76">
        <v>0</v>
      </c>
      <c r="I8" s="76">
        <v>123.60000000000001</v>
      </c>
      <c r="J8" s="76">
        <v>0</v>
      </c>
      <c r="K8" s="76">
        <v>0</v>
      </c>
      <c r="L8" s="76">
        <v>0</v>
      </c>
      <c r="M8" s="76">
        <v>81.2</v>
      </c>
      <c r="N8" s="76"/>
      <c r="O8" s="76"/>
      <c r="P8" s="76"/>
      <c r="Q8" s="76"/>
      <c r="R8" s="76">
        <v>0</v>
      </c>
      <c r="S8" s="76">
        <v>214.85560806468101</v>
      </c>
      <c r="T8" s="76">
        <v>0</v>
      </c>
      <c r="U8" s="76">
        <v>0</v>
      </c>
      <c r="V8" s="76">
        <v>0</v>
      </c>
      <c r="W8" s="77">
        <v>7867.2</v>
      </c>
      <c r="X8" s="103"/>
    </row>
    <row r="9" spans="1:54" x14ac:dyDescent="0.2">
      <c r="A9" s="75" t="s">
        <v>5</v>
      </c>
      <c r="B9" s="76">
        <v>11.120000000000001</v>
      </c>
      <c r="C9" s="76">
        <v>0</v>
      </c>
      <c r="D9" s="76">
        <v>0</v>
      </c>
      <c r="E9" s="76">
        <v>0</v>
      </c>
      <c r="F9" s="76">
        <v>0</v>
      </c>
      <c r="G9" s="76">
        <v>207.856401801109</v>
      </c>
      <c r="H9" s="76">
        <v>0</v>
      </c>
      <c r="I9" s="76">
        <v>127.60000000000001</v>
      </c>
      <c r="J9" s="76">
        <v>0</v>
      </c>
      <c r="K9" s="76">
        <v>0</v>
      </c>
      <c r="L9" s="76">
        <v>0</v>
      </c>
      <c r="M9" s="76">
        <v>80.600000000000009</v>
      </c>
      <c r="N9" s="76"/>
      <c r="O9" s="76"/>
      <c r="P9" s="76"/>
      <c r="Q9" s="76"/>
      <c r="R9" s="76">
        <v>0</v>
      </c>
      <c r="S9" s="76">
        <v>218.58991496265</v>
      </c>
      <c r="T9" s="76">
        <v>0</v>
      </c>
      <c r="U9" s="76">
        <v>0</v>
      </c>
      <c r="V9" s="76">
        <v>0</v>
      </c>
      <c r="W9" s="77">
        <v>7774.8</v>
      </c>
      <c r="X9" s="103"/>
    </row>
    <row r="10" spans="1:54" s="109" customFormat="1" x14ac:dyDescent="0.2">
      <c r="A10" s="104" t="s">
        <v>6</v>
      </c>
      <c r="B10" s="105">
        <v>11.08</v>
      </c>
      <c r="C10" s="105">
        <v>0</v>
      </c>
      <c r="D10" s="105">
        <v>0</v>
      </c>
      <c r="E10" s="105">
        <v>0</v>
      </c>
      <c r="F10" s="105">
        <v>0</v>
      </c>
      <c r="G10" s="105">
        <v>212.435949593782</v>
      </c>
      <c r="H10" s="105">
        <v>0</v>
      </c>
      <c r="I10" s="105">
        <v>132.4</v>
      </c>
      <c r="J10" s="105">
        <v>0</v>
      </c>
      <c r="K10" s="105">
        <v>0</v>
      </c>
      <c r="L10" s="105">
        <v>0</v>
      </c>
      <c r="M10" s="105">
        <v>80.600000000000009</v>
      </c>
      <c r="N10" s="105"/>
      <c r="O10" s="105"/>
      <c r="P10" s="105"/>
      <c r="Q10" s="105"/>
      <c r="R10" s="105">
        <v>0</v>
      </c>
      <c r="S10" s="105">
        <v>223.105363547802</v>
      </c>
      <c r="T10" s="105">
        <v>0</v>
      </c>
      <c r="U10" s="105">
        <v>0</v>
      </c>
      <c r="V10" s="105">
        <v>0</v>
      </c>
      <c r="W10" s="106">
        <v>7814.4000000000005</v>
      </c>
      <c r="X10" s="107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</row>
    <row r="11" spans="1:54" x14ac:dyDescent="0.2">
      <c r="A11" s="75" t="s">
        <v>7</v>
      </c>
      <c r="B11" s="76">
        <v>11.18</v>
      </c>
      <c r="C11" s="76">
        <v>0</v>
      </c>
      <c r="D11" s="76">
        <v>0</v>
      </c>
      <c r="E11" s="76">
        <v>0</v>
      </c>
      <c r="F11" s="76">
        <v>0</v>
      </c>
      <c r="G11" s="76">
        <v>211.022581905126</v>
      </c>
      <c r="H11" s="76">
        <v>0</v>
      </c>
      <c r="I11" s="76">
        <v>131.6</v>
      </c>
      <c r="J11" s="76">
        <v>0</v>
      </c>
      <c r="K11" s="76">
        <v>0</v>
      </c>
      <c r="L11" s="76">
        <v>0</v>
      </c>
      <c r="M11" s="76">
        <v>79.8</v>
      </c>
      <c r="N11" s="76"/>
      <c r="O11" s="76"/>
      <c r="P11" s="76"/>
      <c r="Q11" s="76"/>
      <c r="R11" s="76">
        <v>0</v>
      </c>
      <c r="S11" s="76">
        <v>221.88600618392201</v>
      </c>
      <c r="T11" s="76">
        <v>0</v>
      </c>
      <c r="U11" s="76">
        <v>0</v>
      </c>
      <c r="V11" s="76">
        <v>0</v>
      </c>
      <c r="W11" s="77">
        <v>7854</v>
      </c>
      <c r="X11" s="103"/>
    </row>
    <row r="12" spans="1:54" x14ac:dyDescent="0.2">
      <c r="A12" s="75" t="s">
        <v>8</v>
      </c>
      <c r="B12" s="76">
        <v>11.08</v>
      </c>
      <c r="C12" s="76">
        <v>0</v>
      </c>
      <c r="D12" s="76">
        <v>0</v>
      </c>
      <c r="E12" s="76">
        <v>0</v>
      </c>
      <c r="F12" s="76">
        <v>0</v>
      </c>
      <c r="G12" s="76">
        <v>241.059802472591</v>
      </c>
      <c r="H12" s="76">
        <v>0</v>
      </c>
      <c r="I12" s="76">
        <v>162</v>
      </c>
      <c r="J12" s="76">
        <v>0</v>
      </c>
      <c r="K12" s="76">
        <v>0</v>
      </c>
      <c r="L12" s="76">
        <v>0</v>
      </c>
      <c r="M12" s="76">
        <v>79.600000000000009</v>
      </c>
      <c r="N12" s="76"/>
      <c r="O12" s="76"/>
      <c r="P12" s="76"/>
      <c r="Q12" s="76"/>
      <c r="R12" s="76">
        <v>0</v>
      </c>
      <c r="S12" s="76">
        <v>252.04619206488201</v>
      </c>
      <c r="T12" s="76">
        <v>0</v>
      </c>
      <c r="U12" s="76">
        <v>0</v>
      </c>
      <c r="V12" s="76">
        <v>0</v>
      </c>
      <c r="W12" s="77">
        <v>7946.4000000000005</v>
      </c>
      <c r="X12" s="103"/>
    </row>
    <row r="13" spans="1:54" x14ac:dyDescent="0.2">
      <c r="A13" s="75" t="s">
        <v>9</v>
      </c>
      <c r="B13" s="76">
        <v>11.06</v>
      </c>
      <c r="C13" s="76">
        <v>0</v>
      </c>
      <c r="D13" s="76">
        <v>0</v>
      </c>
      <c r="E13" s="76">
        <v>0</v>
      </c>
      <c r="F13" s="76">
        <v>0</v>
      </c>
      <c r="G13" s="76">
        <v>259.29482281208101</v>
      </c>
      <c r="H13" s="76">
        <v>0</v>
      </c>
      <c r="I13" s="76">
        <v>163.6</v>
      </c>
      <c r="J13" s="76">
        <v>0</v>
      </c>
      <c r="K13" s="76">
        <v>0</v>
      </c>
      <c r="L13" s="76">
        <v>0</v>
      </c>
      <c r="M13" s="76">
        <v>96.4</v>
      </c>
      <c r="N13" s="76"/>
      <c r="O13" s="76"/>
      <c r="P13" s="76"/>
      <c r="Q13" s="76"/>
      <c r="R13" s="76">
        <v>0</v>
      </c>
      <c r="S13" s="76">
        <v>270.37473907694203</v>
      </c>
      <c r="T13" s="76">
        <v>0</v>
      </c>
      <c r="U13" s="76">
        <v>0</v>
      </c>
      <c r="V13" s="76">
        <v>0</v>
      </c>
      <c r="W13" s="77">
        <v>8223.6</v>
      </c>
      <c r="X13" s="103"/>
    </row>
    <row r="14" spans="1:54" x14ac:dyDescent="0.2">
      <c r="A14" s="75" t="s">
        <v>10</v>
      </c>
      <c r="B14" s="76">
        <v>11.040000000000001</v>
      </c>
      <c r="C14" s="76">
        <v>0</v>
      </c>
      <c r="D14" s="76">
        <v>0</v>
      </c>
      <c r="E14" s="76">
        <v>0</v>
      </c>
      <c r="F14" s="76">
        <v>0</v>
      </c>
      <c r="G14" s="76">
        <v>301.12382769584599</v>
      </c>
      <c r="H14" s="76">
        <v>0</v>
      </c>
      <c r="I14" s="76">
        <v>187.8</v>
      </c>
      <c r="J14" s="76">
        <v>0</v>
      </c>
      <c r="K14" s="76">
        <v>0</v>
      </c>
      <c r="L14" s="76">
        <v>0</v>
      </c>
      <c r="M14" s="76">
        <v>114.2</v>
      </c>
      <c r="N14" s="76"/>
      <c r="O14" s="76"/>
      <c r="P14" s="76"/>
      <c r="Q14" s="76"/>
      <c r="R14" s="76">
        <v>0</v>
      </c>
      <c r="S14" s="76">
        <v>312.34750896692299</v>
      </c>
      <c r="T14" s="76">
        <v>0</v>
      </c>
      <c r="U14" s="76">
        <v>0</v>
      </c>
      <c r="V14" s="76">
        <v>0</v>
      </c>
      <c r="W14" s="77">
        <v>8540.4</v>
      </c>
      <c r="X14" s="103"/>
    </row>
    <row r="15" spans="1:54" s="109" customFormat="1" x14ac:dyDescent="0.2">
      <c r="A15" s="104" t="s">
        <v>11</v>
      </c>
      <c r="B15" s="105">
        <v>12.200000000000001</v>
      </c>
      <c r="C15" s="105">
        <v>0</v>
      </c>
      <c r="D15" s="105">
        <v>0</v>
      </c>
      <c r="E15" s="105">
        <v>0</v>
      </c>
      <c r="F15" s="105">
        <v>0</v>
      </c>
      <c r="G15" s="105">
        <v>295.32146081328403</v>
      </c>
      <c r="H15" s="105">
        <v>0</v>
      </c>
      <c r="I15" s="105">
        <v>189.6</v>
      </c>
      <c r="J15" s="105">
        <v>0</v>
      </c>
      <c r="K15" s="105">
        <v>0</v>
      </c>
      <c r="L15" s="105">
        <v>0</v>
      </c>
      <c r="M15" s="105">
        <v>106.60000000000001</v>
      </c>
      <c r="N15" s="105"/>
      <c r="O15" s="105"/>
      <c r="P15" s="105"/>
      <c r="Q15" s="105"/>
      <c r="R15" s="105">
        <v>0</v>
      </c>
      <c r="S15" s="105">
        <v>306.42216978594604</v>
      </c>
      <c r="T15" s="105">
        <v>0</v>
      </c>
      <c r="U15" s="105">
        <v>0</v>
      </c>
      <c r="V15" s="105">
        <v>0</v>
      </c>
      <c r="W15" s="106">
        <v>9068.4</v>
      </c>
      <c r="X15" s="107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A15" s="108"/>
      <c r="BB15" s="108"/>
    </row>
    <row r="16" spans="1:54" x14ac:dyDescent="0.2">
      <c r="A16" s="75" t="s">
        <v>12</v>
      </c>
      <c r="B16" s="76">
        <v>11.28</v>
      </c>
      <c r="C16" s="76">
        <v>0</v>
      </c>
      <c r="D16" s="76">
        <v>0</v>
      </c>
      <c r="E16" s="76">
        <v>0</v>
      </c>
      <c r="F16" s="76">
        <v>0</v>
      </c>
      <c r="G16" s="76">
        <v>280.17988801002502</v>
      </c>
      <c r="H16" s="76">
        <v>0</v>
      </c>
      <c r="I16" s="76">
        <v>178.6</v>
      </c>
      <c r="J16" s="76">
        <v>0</v>
      </c>
      <c r="K16" s="76">
        <v>0</v>
      </c>
      <c r="L16" s="76">
        <v>0</v>
      </c>
      <c r="M16" s="76">
        <v>102.4</v>
      </c>
      <c r="N16" s="76"/>
      <c r="O16" s="76"/>
      <c r="P16" s="76"/>
      <c r="Q16" s="76"/>
      <c r="R16" s="76">
        <v>0</v>
      </c>
      <c r="S16" s="76">
        <v>291.31349455565203</v>
      </c>
      <c r="T16" s="76">
        <v>0</v>
      </c>
      <c r="U16" s="76">
        <v>0</v>
      </c>
      <c r="V16" s="76">
        <v>0</v>
      </c>
      <c r="W16" s="77">
        <v>9094.8000000000011</v>
      </c>
      <c r="X16" s="103"/>
    </row>
    <row r="17" spans="1:54" x14ac:dyDescent="0.2">
      <c r="A17" s="75" t="s">
        <v>13</v>
      </c>
      <c r="B17" s="76">
        <v>11.120000000000001</v>
      </c>
      <c r="C17" s="76">
        <v>0</v>
      </c>
      <c r="D17" s="76">
        <v>0</v>
      </c>
      <c r="E17" s="76">
        <v>0</v>
      </c>
      <c r="F17" s="76">
        <v>0</v>
      </c>
      <c r="G17" s="76">
        <v>252.45669856667502</v>
      </c>
      <c r="H17" s="76">
        <v>0</v>
      </c>
      <c r="I17" s="76">
        <v>151</v>
      </c>
      <c r="J17" s="76">
        <v>0</v>
      </c>
      <c r="K17" s="76">
        <v>0</v>
      </c>
      <c r="L17" s="76">
        <v>0</v>
      </c>
      <c r="M17" s="76">
        <v>101.8</v>
      </c>
      <c r="N17" s="76"/>
      <c r="O17" s="76"/>
      <c r="P17" s="76"/>
      <c r="Q17" s="76"/>
      <c r="R17" s="76">
        <v>0</v>
      </c>
      <c r="S17" s="76">
        <v>263.458670116961</v>
      </c>
      <c r="T17" s="76">
        <v>0</v>
      </c>
      <c r="U17" s="76">
        <v>0</v>
      </c>
      <c r="V17" s="76">
        <v>0</v>
      </c>
      <c r="W17" s="77">
        <v>8857.2000000000007</v>
      </c>
      <c r="X17" s="103"/>
    </row>
    <row r="18" spans="1:54" x14ac:dyDescent="0.2">
      <c r="A18" s="75" t="s">
        <v>14</v>
      </c>
      <c r="B18" s="76">
        <v>9.8000000000000007</v>
      </c>
      <c r="C18" s="76">
        <v>0</v>
      </c>
      <c r="D18" s="76">
        <v>0</v>
      </c>
      <c r="E18" s="76">
        <v>0</v>
      </c>
      <c r="F18" s="76">
        <v>0</v>
      </c>
      <c r="G18" s="76">
        <v>249.09305199980702</v>
      </c>
      <c r="H18" s="76">
        <v>0</v>
      </c>
      <c r="I18" s="76">
        <v>144.4</v>
      </c>
      <c r="J18" s="76">
        <v>0</v>
      </c>
      <c r="K18" s="76">
        <v>0</v>
      </c>
      <c r="L18" s="76">
        <v>0</v>
      </c>
      <c r="M18" s="76">
        <v>105.2</v>
      </c>
      <c r="N18" s="76"/>
      <c r="O18" s="76"/>
      <c r="P18" s="76"/>
      <c r="Q18" s="76"/>
      <c r="R18" s="76">
        <v>0</v>
      </c>
      <c r="S18" s="76">
        <v>260.162578895688</v>
      </c>
      <c r="T18" s="76">
        <v>0</v>
      </c>
      <c r="U18" s="76">
        <v>0</v>
      </c>
      <c r="V18" s="76">
        <v>0</v>
      </c>
      <c r="W18" s="77">
        <v>8936.4</v>
      </c>
      <c r="X18" s="103"/>
    </row>
    <row r="19" spans="1:54" x14ac:dyDescent="0.2">
      <c r="A19" s="75" t="s">
        <v>15</v>
      </c>
      <c r="B19" s="76">
        <v>9.620000000000001</v>
      </c>
      <c r="C19" s="76">
        <v>0</v>
      </c>
      <c r="D19" s="76">
        <v>0</v>
      </c>
      <c r="E19" s="76">
        <v>0</v>
      </c>
      <c r="F19" s="76">
        <v>0</v>
      </c>
      <c r="G19" s="76">
        <v>243.782579898834</v>
      </c>
      <c r="H19" s="76">
        <v>0</v>
      </c>
      <c r="I19" s="76">
        <v>134.19999999999999</v>
      </c>
      <c r="J19" s="76">
        <v>0</v>
      </c>
      <c r="K19" s="76">
        <v>0</v>
      </c>
      <c r="L19" s="76">
        <v>0</v>
      </c>
      <c r="M19" s="76">
        <v>110.2</v>
      </c>
      <c r="N19" s="76"/>
      <c r="O19" s="76"/>
      <c r="P19" s="76"/>
      <c r="Q19" s="76"/>
      <c r="R19" s="76">
        <v>0</v>
      </c>
      <c r="S19" s="76">
        <v>254.71355742774901</v>
      </c>
      <c r="T19" s="76">
        <v>0</v>
      </c>
      <c r="U19" s="76">
        <v>0</v>
      </c>
      <c r="V19" s="76">
        <v>0</v>
      </c>
      <c r="W19" s="77">
        <v>8830.8000000000011</v>
      </c>
      <c r="X19" s="103"/>
    </row>
    <row r="20" spans="1:54" x14ac:dyDescent="0.2">
      <c r="A20" s="75" t="s">
        <v>16</v>
      </c>
      <c r="B20" s="76">
        <v>10.6</v>
      </c>
      <c r="C20" s="76">
        <v>0</v>
      </c>
      <c r="D20" s="76">
        <v>0</v>
      </c>
      <c r="E20" s="76">
        <v>0</v>
      </c>
      <c r="F20" s="76">
        <v>0</v>
      </c>
      <c r="G20" s="76">
        <v>231.74483701586701</v>
      </c>
      <c r="H20" s="76">
        <v>0</v>
      </c>
      <c r="I20" s="76">
        <v>134.80000000000001</v>
      </c>
      <c r="J20" s="76">
        <v>0</v>
      </c>
      <c r="K20" s="76">
        <v>0</v>
      </c>
      <c r="L20" s="76">
        <v>0</v>
      </c>
      <c r="M20" s="76">
        <v>97.600000000000009</v>
      </c>
      <c r="N20" s="76"/>
      <c r="O20" s="76"/>
      <c r="P20" s="76"/>
      <c r="Q20" s="76"/>
      <c r="R20" s="76">
        <v>0</v>
      </c>
      <c r="S20" s="76">
        <v>242.51992232166302</v>
      </c>
      <c r="T20" s="76">
        <v>0</v>
      </c>
      <c r="U20" s="76">
        <v>0</v>
      </c>
      <c r="V20" s="76">
        <v>0</v>
      </c>
      <c r="W20" s="77">
        <v>8791.2000000000007</v>
      </c>
      <c r="X20" s="103"/>
    </row>
    <row r="21" spans="1:54" x14ac:dyDescent="0.2">
      <c r="A21" s="75" t="s">
        <v>17</v>
      </c>
      <c r="B21" s="76">
        <v>9.76</v>
      </c>
      <c r="C21" s="76">
        <v>0</v>
      </c>
      <c r="D21" s="76">
        <v>0</v>
      </c>
      <c r="E21" s="76">
        <v>0</v>
      </c>
      <c r="F21" s="76">
        <v>0</v>
      </c>
      <c r="G21" s="76">
        <v>232.32679814100302</v>
      </c>
      <c r="H21" s="76">
        <v>0</v>
      </c>
      <c r="I21" s="76">
        <v>135.19999999999999</v>
      </c>
      <c r="J21" s="76">
        <v>0</v>
      </c>
      <c r="K21" s="76">
        <v>0</v>
      </c>
      <c r="L21" s="76">
        <v>0</v>
      </c>
      <c r="M21" s="76">
        <v>97.600000000000009</v>
      </c>
      <c r="N21" s="76"/>
      <c r="O21" s="76"/>
      <c r="P21" s="76"/>
      <c r="Q21" s="76"/>
      <c r="R21" s="76">
        <v>0</v>
      </c>
      <c r="S21" s="76">
        <v>243.110546143725</v>
      </c>
      <c r="T21" s="76">
        <v>0</v>
      </c>
      <c r="U21" s="76">
        <v>0</v>
      </c>
      <c r="V21" s="76">
        <v>0</v>
      </c>
      <c r="W21" s="77">
        <v>8712</v>
      </c>
      <c r="X21" s="103"/>
    </row>
    <row r="22" spans="1:54" x14ac:dyDescent="0.2">
      <c r="A22" s="75" t="s">
        <v>18</v>
      </c>
      <c r="B22" s="76">
        <v>11.08</v>
      </c>
      <c r="C22" s="76">
        <v>0</v>
      </c>
      <c r="D22" s="76">
        <v>0</v>
      </c>
      <c r="E22" s="76">
        <v>0</v>
      </c>
      <c r="F22" s="76">
        <v>0</v>
      </c>
      <c r="G22" s="76">
        <v>232.905305922031</v>
      </c>
      <c r="H22" s="76">
        <v>0</v>
      </c>
      <c r="I22" s="76">
        <v>129</v>
      </c>
      <c r="J22" s="76">
        <v>0</v>
      </c>
      <c r="K22" s="76">
        <v>0</v>
      </c>
      <c r="L22" s="76">
        <v>0</v>
      </c>
      <c r="M22" s="76">
        <v>104.8</v>
      </c>
      <c r="N22" s="76"/>
      <c r="O22" s="76"/>
      <c r="P22" s="76"/>
      <c r="Q22" s="76"/>
      <c r="R22" s="76">
        <v>0</v>
      </c>
      <c r="S22" s="76">
        <v>243.66306792944701</v>
      </c>
      <c r="T22" s="76">
        <v>0</v>
      </c>
      <c r="U22" s="76">
        <v>0</v>
      </c>
      <c r="V22" s="76">
        <v>0</v>
      </c>
      <c r="W22" s="77">
        <v>8857.2000000000007</v>
      </c>
      <c r="X22" s="103"/>
    </row>
    <row r="23" spans="1:54" x14ac:dyDescent="0.2">
      <c r="A23" s="75" t="s">
        <v>19</v>
      </c>
      <c r="B23" s="76">
        <v>9.92</v>
      </c>
      <c r="C23" s="76">
        <v>0</v>
      </c>
      <c r="D23" s="76">
        <v>0</v>
      </c>
      <c r="E23" s="76">
        <v>0</v>
      </c>
      <c r="F23" s="76">
        <v>0</v>
      </c>
      <c r="G23" s="76">
        <v>279.63256090879503</v>
      </c>
      <c r="H23" s="76">
        <v>0</v>
      </c>
      <c r="I23" s="76">
        <v>156.80000000000001</v>
      </c>
      <c r="J23" s="76">
        <v>0</v>
      </c>
      <c r="K23" s="76">
        <v>0</v>
      </c>
      <c r="L23" s="76">
        <v>0</v>
      </c>
      <c r="M23" s="76">
        <v>123.60000000000001</v>
      </c>
      <c r="N23" s="76"/>
      <c r="O23" s="76"/>
      <c r="P23" s="76"/>
      <c r="Q23" s="76"/>
      <c r="R23" s="76">
        <v>0</v>
      </c>
      <c r="S23" s="76">
        <v>290.68477638065804</v>
      </c>
      <c r="T23" s="76">
        <v>0</v>
      </c>
      <c r="U23" s="76">
        <v>0</v>
      </c>
      <c r="V23" s="76">
        <v>0</v>
      </c>
      <c r="W23" s="77">
        <v>9108</v>
      </c>
      <c r="X23" s="103"/>
    </row>
    <row r="24" spans="1:54" s="109" customFormat="1" x14ac:dyDescent="0.2">
      <c r="A24" s="104" t="s">
        <v>20</v>
      </c>
      <c r="B24" s="105">
        <v>10.32</v>
      </c>
      <c r="C24" s="105">
        <v>0</v>
      </c>
      <c r="D24" s="105">
        <v>0</v>
      </c>
      <c r="E24" s="105">
        <v>0</v>
      </c>
      <c r="F24" s="105">
        <v>0</v>
      </c>
      <c r="G24" s="105">
        <v>307.48391523957304</v>
      </c>
      <c r="H24" s="105">
        <v>0</v>
      </c>
      <c r="I24" s="105">
        <v>184</v>
      </c>
      <c r="J24" s="105">
        <v>0</v>
      </c>
      <c r="K24" s="105">
        <v>0</v>
      </c>
      <c r="L24" s="105">
        <v>0</v>
      </c>
      <c r="M24" s="105">
        <v>124.2</v>
      </c>
      <c r="N24" s="105"/>
      <c r="O24" s="105"/>
      <c r="P24" s="105"/>
      <c r="Q24" s="105"/>
      <c r="R24" s="105">
        <v>0</v>
      </c>
      <c r="S24" s="105">
        <v>318.88254219666101</v>
      </c>
      <c r="T24" s="105">
        <v>0</v>
      </c>
      <c r="U24" s="105">
        <v>0</v>
      </c>
      <c r="V24" s="105">
        <v>0</v>
      </c>
      <c r="W24" s="106">
        <v>8976</v>
      </c>
      <c r="X24" s="107"/>
      <c r="Y24" s="108"/>
      <c r="Z24" s="108"/>
      <c r="AA24" s="108"/>
      <c r="AB24" s="108"/>
      <c r="AC24" s="108"/>
      <c r="AD24" s="108"/>
      <c r="AE24" s="108"/>
      <c r="AF24" s="108"/>
      <c r="AG24" s="108"/>
      <c r="AH24" s="108"/>
      <c r="AI24" s="108"/>
      <c r="AJ24" s="108"/>
      <c r="AK24" s="108"/>
      <c r="AL24" s="108"/>
      <c r="AM24" s="108"/>
      <c r="AN24" s="108"/>
      <c r="AO24" s="108"/>
      <c r="AP24" s="108"/>
      <c r="AQ24" s="108"/>
      <c r="AR24" s="108"/>
      <c r="AS24" s="108"/>
      <c r="AT24" s="108"/>
      <c r="AU24" s="108"/>
      <c r="AV24" s="108"/>
      <c r="AW24" s="108"/>
      <c r="AX24" s="108"/>
      <c r="AY24" s="108"/>
      <c r="AZ24" s="108"/>
      <c r="BA24" s="108"/>
      <c r="BB24" s="108"/>
    </row>
    <row r="25" spans="1:54" x14ac:dyDescent="0.2">
      <c r="A25" s="75" t="s">
        <v>21</v>
      </c>
      <c r="B25" s="76">
        <v>10.5</v>
      </c>
      <c r="C25" s="76">
        <v>0</v>
      </c>
      <c r="D25" s="76">
        <v>0</v>
      </c>
      <c r="E25" s="76">
        <v>0</v>
      </c>
      <c r="F25" s="76">
        <v>0</v>
      </c>
      <c r="G25" s="76">
        <v>296.85606434941303</v>
      </c>
      <c r="H25" s="76">
        <v>0</v>
      </c>
      <c r="I25" s="76">
        <v>170</v>
      </c>
      <c r="J25" s="76">
        <v>0</v>
      </c>
      <c r="K25" s="76">
        <v>0</v>
      </c>
      <c r="L25" s="76">
        <v>0</v>
      </c>
      <c r="M25" s="76">
        <v>128</v>
      </c>
      <c r="N25" s="76"/>
      <c r="O25" s="76"/>
      <c r="P25" s="76"/>
      <c r="Q25" s="76"/>
      <c r="R25" s="76">
        <v>0</v>
      </c>
      <c r="S25" s="76">
        <v>308.117852546275</v>
      </c>
      <c r="T25" s="76">
        <v>0</v>
      </c>
      <c r="U25" s="76">
        <v>0</v>
      </c>
      <c r="V25" s="76">
        <v>0</v>
      </c>
      <c r="W25" s="77">
        <v>8870.4</v>
      </c>
      <c r="X25" s="103"/>
    </row>
    <row r="26" spans="1:54" x14ac:dyDescent="0.2">
      <c r="A26" s="75" t="s">
        <v>22</v>
      </c>
      <c r="B26" s="76">
        <v>9.66</v>
      </c>
      <c r="C26" s="76">
        <v>0</v>
      </c>
      <c r="D26" s="76">
        <v>0</v>
      </c>
      <c r="E26" s="76">
        <v>0</v>
      </c>
      <c r="F26" s="76">
        <v>0</v>
      </c>
      <c r="G26" s="76">
        <v>276.88898518681503</v>
      </c>
      <c r="H26" s="76">
        <v>0</v>
      </c>
      <c r="I26" s="76">
        <v>153.4</v>
      </c>
      <c r="J26" s="76">
        <v>0</v>
      </c>
      <c r="K26" s="76">
        <v>0</v>
      </c>
      <c r="L26" s="76">
        <v>0</v>
      </c>
      <c r="M26" s="76">
        <v>124.2</v>
      </c>
      <c r="N26" s="76"/>
      <c r="O26" s="76"/>
      <c r="P26" s="76"/>
      <c r="Q26" s="76"/>
      <c r="R26" s="76">
        <v>0</v>
      </c>
      <c r="S26" s="76">
        <v>287.90308954194103</v>
      </c>
      <c r="T26" s="76">
        <v>0</v>
      </c>
      <c r="U26" s="76">
        <v>0</v>
      </c>
      <c r="V26" s="76">
        <v>0</v>
      </c>
      <c r="W26" s="77">
        <v>8712</v>
      </c>
      <c r="X26" s="103"/>
    </row>
    <row r="27" spans="1:54" x14ac:dyDescent="0.2">
      <c r="A27" s="75" t="s">
        <v>23</v>
      </c>
      <c r="B27" s="76">
        <v>10.18</v>
      </c>
      <c r="C27" s="76">
        <v>0</v>
      </c>
      <c r="D27" s="76">
        <v>0</v>
      </c>
      <c r="E27" s="76">
        <v>0</v>
      </c>
      <c r="F27" s="76">
        <v>0</v>
      </c>
      <c r="G27" s="76">
        <v>262.928657233715</v>
      </c>
      <c r="H27" s="76">
        <v>0</v>
      </c>
      <c r="I27" s="76">
        <v>147.80000000000001</v>
      </c>
      <c r="J27" s="76">
        <v>0</v>
      </c>
      <c r="K27" s="76">
        <v>0</v>
      </c>
      <c r="L27" s="76">
        <v>0</v>
      </c>
      <c r="M27" s="76">
        <v>115.8</v>
      </c>
      <c r="N27" s="76"/>
      <c r="O27" s="76"/>
      <c r="P27" s="76"/>
      <c r="Q27" s="76"/>
      <c r="R27" s="76">
        <v>0</v>
      </c>
      <c r="S27" s="76">
        <v>273.93756760284299</v>
      </c>
      <c r="T27" s="76">
        <v>0</v>
      </c>
      <c r="U27" s="76">
        <v>0</v>
      </c>
      <c r="V27" s="76">
        <v>0</v>
      </c>
      <c r="W27" s="77">
        <v>8632.7999999999993</v>
      </c>
      <c r="X27" s="103"/>
    </row>
    <row r="28" spans="1:54" x14ac:dyDescent="0.2">
      <c r="A28" s="75" t="s">
        <v>24</v>
      </c>
      <c r="B28" s="76">
        <v>9.82</v>
      </c>
      <c r="C28" s="76">
        <v>0</v>
      </c>
      <c r="D28" s="76">
        <v>0</v>
      </c>
      <c r="E28" s="76">
        <v>0</v>
      </c>
      <c r="F28" s="76">
        <v>0</v>
      </c>
      <c r="G28" s="76">
        <v>244.510050863028</v>
      </c>
      <c r="H28" s="76">
        <v>0</v>
      </c>
      <c r="I28" s="76">
        <v>133.80000000000001</v>
      </c>
      <c r="J28" s="76">
        <v>0</v>
      </c>
      <c r="K28" s="76">
        <v>0</v>
      </c>
      <c r="L28" s="76">
        <v>0</v>
      </c>
      <c r="M28" s="76">
        <v>111.4</v>
      </c>
      <c r="N28" s="76"/>
      <c r="O28" s="76"/>
      <c r="P28" s="76"/>
      <c r="Q28" s="76"/>
      <c r="R28" s="76">
        <v>0</v>
      </c>
      <c r="S28" s="76">
        <v>255.55185601115201</v>
      </c>
      <c r="T28" s="76">
        <v>0</v>
      </c>
      <c r="U28" s="76">
        <v>0</v>
      </c>
      <c r="V28" s="76">
        <v>0</v>
      </c>
      <c r="W28" s="77">
        <v>8514</v>
      </c>
      <c r="X28" s="103"/>
    </row>
    <row r="29" spans="1:54" x14ac:dyDescent="0.2">
      <c r="A29" s="75" t="s">
        <v>25</v>
      </c>
      <c r="B29" s="76">
        <v>10.9</v>
      </c>
      <c r="C29" s="76">
        <v>0</v>
      </c>
      <c r="D29" s="76">
        <v>0</v>
      </c>
      <c r="E29" s="76">
        <v>0</v>
      </c>
      <c r="F29" s="76">
        <v>0</v>
      </c>
      <c r="G29" s="76">
        <v>220.90220823884002</v>
      </c>
      <c r="H29" s="76">
        <v>0</v>
      </c>
      <c r="I29" s="76">
        <v>123.60000000000001</v>
      </c>
      <c r="J29" s="76">
        <v>0</v>
      </c>
      <c r="K29" s="76">
        <v>0</v>
      </c>
      <c r="L29" s="76">
        <v>0</v>
      </c>
      <c r="M29" s="76">
        <v>97.600000000000009</v>
      </c>
      <c r="N29" s="76"/>
      <c r="O29" s="76"/>
      <c r="P29" s="76"/>
      <c r="Q29" s="76"/>
      <c r="R29" s="76">
        <v>0</v>
      </c>
      <c r="S29" s="76">
        <v>232.04100946895801</v>
      </c>
      <c r="T29" s="76">
        <v>0</v>
      </c>
      <c r="U29" s="76">
        <v>0</v>
      </c>
      <c r="V29" s="76">
        <v>0</v>
      </c>
      <c r="W29" s="77">
        <v>8250</v>
      </c>
      <c r="X29" s="103"/>
    </row>
    <row r="30" spans="1:54" ht="13.5" thickBot="1" x14ac:dyDescent="0.25">
      <c r="A30" s="78" t="s">
        <v>26</v>
      </c>
      <c r="B30" s="79">
        <v>10.78</v>
      </c>
      <c r="C30" s="79">
        <v>0</v>
      </c>
      <c r="D30" s="79">
        <v>0</v>
      </c>
      <c r="E30" s="79">
        <v>0</v>
      </c>
      <c r="F30" s="79">
        <v>0</v>
      </c>
      <c r="G30" s="79">
        <v>204.33340966701502</v>
      </c>
      <c r="H30" s="79">
        <v>0</v>
      </c>
      <c r="I30" s="79">
        <v>121</v>
      </c>
      <c r="J30" s="79">
        <v>0</v>
      </c>
      <c r="K30" s="79">
        <v>0</v>
      </c>
      <c r="L30" s="79">
        <v>0</v>
      </c>
      <c r="M30" s="79">
        <v>84</v>
      </c>
      <c r="N30" s="79"/>
      <c r="O30" s="79"/>
      <c r="P30" s="79"/>
      <c r="Q30" s="79"/>
      <c r="R30" s="79">
        <v>0</v>
      </c>
      <c r="S30" s="79">
        <v>215.02708643674902</v>
      </c>
      <c r="T30" s="79">
        <v>0</v>
      </c>
      <c r="U30" s="79">
        <v>0</v>
      </c>
      <c r="V30" s="79">
        <v>0</v>
      </c>
      <c r="W30" s="80">
        <v>8038.8</v>
      </c>
      <c r="X30" s="103"/>
    </row>
    <row r="31" spans="1:54" s="55" customFormat="1" hidden="1" x14ac:dyDescent="0.2">
      <c r="A31" s="46" t="s">
        <v>2</v>
      </c>
      <c r="B31" s="55">
        <f t="shared" ref="B31:W31" si="0">SUM(B7:B30)</f>
        <v>256.12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5959.294930100441</v>
      </c>
      <c r="H31" s="55">
        <f t="shared" si="0"/>
        <v>0</v>
      </c>
      <c r="I31" s="55">
        <f t="shared" si="0"/>
        <v>3539.4000000000005</v>
      </c>
      <c r="J31" s="55">
        <f t="shared" si="0"/>
        <v>0</v>
      </c>
      <c r="K31" s="55">
        <f t="shared" si="0"/>
        <v>0</v>
      </c>
      <c r="L31" s="55">
        <f t="shared" si="0"/>
        <v>0</v>
      </c>
      <c r="M31" s="55">
        <f t="shared" si="0"/>
        <v>2435.4</v>
      </c>
      <c r="N31" s="55">
        <f t="shared" si="0"/>
        <v>0</v>
      </c>
      <c r="O31" s="55">
        <f t="shared" si="0"/>
        <v>0</v>
      </c>
      <c r="P31" s="55">
        <f t="shared" si="0"/>
        <v>0</v>
      </c>
      <c r="Q31" s="55">
        <f t="shared" si="0"/>
        <v>0</v>
      </c>
      <c r="R31" s="55">
        <f t="shared" si="0"/>
        <v>0</v>
      </c>
      <c r="S31" s="55">
        <f t="shared" si="0"/>
        <v>6222.486812621356</v>
      </c>
      <c r="T31" s="55">
        <f t="shared" si="0"/>
        <v>0</v>
      </c>
      <c r="U31" s="55">
        <f t="shared" si="0"/>
        <v>0</v>
      </c>
      <c r="V31" s="55">
        <f t="shared" si="0"/>
        <v>0</v>
      </c>
      <c r="W31" s="55">
        <f t="shared" si="0"/>
        <v>204335.99999999997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61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2" t="s">
        <v>62</v>
      </c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3" t="s">
        <v>37</v>
      </c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51.7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3" t="s">
        <v>60</v>
      </c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0</v>
      </c>
      <c r="E41" s="95">
        <v>0</v>
      </c>
      <c r="F41" s="95">
        <v>0</v>
      </c>
      <c r="G41" s="95">
        <v>102.461149916053</v>
      </c>
      <c r="H41" s="95">
        <v>0</v>
      </c>
      <c r="I41" s="95">
        <v>123.60000000000001</v>
      </c>
      <c r="J41" s="95">
        <v>0</v>
      </c>
      <c r="K41" s="95">
        <v>0</v>
      </c>
      <c r="L41" s="95">
        <v>0</v>
      </c>
      <c r="M41" s="95">
        <v>88</v>
      </c>
      <c r="N41" s="95"/>
      <c r="O41" s="95"/>
      <c r="P41" s="95"/>
      <c r="Q41" s="95"/>
      <c r="R41" s="95">
        <v>0</v>
      </c>
      <c r="S41" s="95">
        <v>130.490915151313</v>
      </c>
      <c r="T41" s="95">
        <v>0</v>
      </c>
      <c r="U41" s="95">
        <v>0</v>
      </c>
      <c r="V41" s="95">
        <v>2983.2000000000003</v>
      </c>
      <c r="W41" s="96">
        <v>2956.8</v>
      </c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0</v>
      </c>
      <c r="E42" s="98">
        <v>0</v>
      </c>
      <c r="F42" s="98">
        <v>0</v>
      </c>
      <c r="G42" s="98">
        <v>95.01333720982079</v>
      </c>
      <c r="H42" s="98">
        <v>0</v>
      </c>
      <c r="I42" s="98">
        <v>123.60000000000001</v>
      </c>
      <c r="J42" s="98">
        <v>0</v>
      </c>
      <c r="K42" s="98">
        <v>0</v>
      </c>
      <c r="L42" s="98">
        <v>0</v>
      </c>
      <c r="M42" s="98">
        <v>81.2</v>
      </c>
      <c r="N42" s="98"/>
      <c r="O42" s="98"/>
      <c r="P42" s="98"/>
      <c r="Q42" s="98"/>
      <c r="R42" s="98">
        <v>0</v>
      </c>
      <c r="S42" s="98">
        <v>121.498116175644</v>
      </c>
      <c r="T42" s="98">
        <v>0</v>
      </c>
      <c r="U42" s="98">
        <v>0</v>
      </c>
      <c r="V42" s="98">
        <v>2745.6</v>
      </c>
      <c r="W42" s="99">
        <v>2758.8</v>
      </c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0</v>
      </c>
      <c r="E43" s="98">
        <v>0</v>
      </c>
      <c r="F43" s="98">
        <v>0</v>
      </c>
      <c r="G43" s="98">
        <v>96.281200647354098</v>
      </c>
      <c r="H43" s="98">
        <v>0</v>
      </c>
      <c r="I43" s="98">
        <v>127.60000000000001</v>
      </c>
      <c r="J43" s="98">
        <v>0</v>
      </c>
      <c r="K43" s="98">
        <v>0</v>
      </c>
      <c r="L43" s="98">
        <v>0</v>
      </c>
      <c r="M43" s="98">
        <v>80.600000000000009</v>
      </c>
      <c r="N43" s="98"/>
      <c r="O43" s="98"/>
      <c r="P43" s="98"/>
      <c r="Q43" s="98"/>
      <c r="R43" s="98">
        <v>0</v>
      </c>
      <c r="S43" s="98">
        <v>123.117583338171</v>
      </c>
      <c r="T43" s="98">
        <v>0</v>
      </c>
      <c r="U43" s="98">
        <v>0</v>
      </c>
      <c r="V43" s="98">
        <v>2640</v>
      </c>
      <c r="W43" s="99">
        <v>2640</v>
      </c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0</v>
      </c>
      <c r="E44" s="98">
        <v>0</v>
      </c>
      <c r="F44" s="98">
        <v>0</v>
      </c>
      <c r="G44" s="98">
        <v>98.092926666140599</v>
      </c>
      <c r="H44" s="98">
        <v>0</v>
      </c>
      <c r="I44" s="98">
        <v>132.4</v>
      </c>
      <c r="J44" s="98">
        <v>0</v>
      </c>
      <c r="K44" s="98">
        <v>0</v>
      </c>
      <c r="L44" s="98">
        <v>0</v>
      </c>
      <c r="M44" s="98">
        <v>80.600000000000009</v>
      </c>
      <c r="N44" s="98"/>
      <c r="O44" s="98"/>
      <c r="P44" s="98"/>
      <c r="Q44" s="98"/>
      <c r="R44" s="98">
        <v>0</v>
      </c>
      <c r="S44" s="98">
        <v>124.317893525586</v>
      </c>
      <c r="T44" s="98">
        <v>0</v>
      </c>
      <c r="U44" s="98">
        <v>0</v>
      </c>
      <c r="V44" s="98">
        <v>2640</v>
      </c>
      <c r="W44" s="99">
        <v>2653.2000000000003</v>
      </c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0</v>
      </c>
      <c r="E45" s="98">
        <v>0</v>
      </c>
      <c r="F45" s="98">
        <v>0</v>
      </c>
      <c r="G45" s="98">
        <v>106.97834193706501</v>
      </c>
      <c r="H45" s="98">
        <v>0</v>
      </c>
      <c r="I45" s="98">
        <v>131.6</v>
      </c>
      <c r="J45" s="98">
        <v>0</v>
      </c>
      <c r="K45" s="98">
        <v>0</v>
      </c>
      <c r="L45" s="98">
        <v>0</v>
      </c>
      <c r="M45" s="98">
        <v>79.8</v>
      </c>
      <c r="N45" s="98"/>
      <c r="O45" s="98"/>
      <c r="P45" s="98"/>
      <c r="Q45" s="98"/>
      <c r="R45" s="98">
        <v>0</v>
      </c>
      <c r="S45" s="98">
        <v>134.625324164517</v>
      </c>
      <c r="T45" s="98">
        <v>0</v>
      </c>
      <c r="U45" s="98">
        <v>0</v>
      </c>
      <c r="V45" s="98">
        <v>2640</v>
      </c>
      <c r="W45" s="99">
        <v>2613.6</v>
      </c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0</v>
      </c>
      <c r="E46" s="98">
        <v>0</v>
      </c>
      <c r="F46" s="98">
        <v>0</v>
      </c>
      <c r="G46" s="98">
        <v>120.367091149092</v>
      </c>
      <c r="H46" s="98">
        <v>0</v>
      </c>
      <c r="I46" s="98">
        <v>162</v>
      </c>
      <c r="J46" s="98">
        <v>0</v>
      </c>
      <c r="K46" s="98">
        <v>0</v>
      </c>
      <c r="L46" s="98">
        <v>0</v>
      </c>
      <c r="M46" s="98">
        <v>79.600000000000009</v>
      </c>
      <c r="N46" s="98"/>
      <c r="O46" s="98"/>
      <c r="P46" s="98"/>
      <c r="Q46" s="98"/>
      <c r="R46" s="98">
        <v>0</v>
      </c>
      <c r="S46" s="98">
        <v>147.18095934949801</v>
      </c>
      <c r="T46" s="98">
        <v>0</v>
      </c>
      <c r="U46" s="98">
        <v>0</v>
      </c>
      <c r="V46" s="98">
        <v>2613.6</v>
      </c>
      <c r="W46" s="99">
        <v>2626.8</v>
      </c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0</v>
      </c>
      <c r="E47" s="98">
        <v>0</v>
      </c>
      <c r="F47" s="98">
        <v>0</v>
      </c>
      <c r="G47" s="98">
        <v>119.85786259174401</v>
      </c>
      <c r="H47" s="98">
        <v>0</v>
      </c>
      <c r="I47" s="98">
        <v>163.6</v>
      </c>
      <c r="J47" s="98">
        <v>0</v>
      </c>
      <c r="K47" s="98">
        <v>0</v>
      </c>
      <c r="L47" s="98">
        <v>0</v>
      </c>
      <c r="M47" s="98">
        <v>96.4</v>
      </c>
      <c r="N47" s="98"/>
      <c r="O47" s="98"/>
      <c r="P47" s="98"/>
      <c r="Q47" s="98"/>
      <c r="R47" s="98">
        <v>0</v>
      </c>
      <c r="S47" s="98">
        <v>147.48579869046802</v>
      </c>
      <c r="T47" s="98">
        <v>0</v>
      </c>
      <c r="U47" s="98">
        <v>0</v>
      </c>
      <c r="V47" s="98">
        <v>2613.6</v>
      </c>
      <c r="W47" s="99">
        <v>2626.8</v>
      </c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0</v>
      </c>
      <c r="E48" s="98">
        <v>0</v>
      </c>
      <c r="F48" s="98">
        <v>0</v>
      </c>
      <c r="G48" s="98">
        <v>124.194921925664</v>
      </c>
      <c r="H48" s="98">
        <v>0</v>
      </c>
      <c r="I48" s="98">
        <v>187.8</v>
      </c>
      <c r="J48" s="98">
        <v>0</v>
      </c>
      <c r="K48" s="98">
        <v>0</v>
      </c>
      <c r="L48" s="98">
        <v>0</v>
      </c>
      <c r="M48" s="98">
        <v>114.2</v>
      </c>
      <c r="N48" s="98"/>
      <c r="O48" s="98"/>
      <c r="P48" s="98"/>
      <c r="Q48" s="98"/>
      <c r="R48" s="98">
        <v>0</v>
      </c>
      <c r="S48" s="98">
        <v>151.46778034977601</v>
      </c>
      <c r="T48" s="98">
        <v>0</v>
      </c>
      <c r="U48" s="98">
        <v>0</v>
      </c>
      <c r="V48" s="98">
        <v>2666.4</v>
      </c>
      <c r="W48" s="99">
        <v>2640</v>
      </c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0</v>
      </c>
      <c r="E49" s="98">
        <v>0</v>
      </c>
      <c r="F49" s="98">
        <v>0</v>
      </c>
      <c r="G49" s="98">
        <v>112.39619180560101</v>
      </c>
      <c r="H49" s="98">
        <v>0</v>
      </c>
      <c r="I49" s="98">
        <v>189.6</v>
      </c>
      <c r="J49" s="98">
        <v>0</v>
      </c>
      <c r="K49" s="98">
        <v>0</v>
      </c>
      <c r="L49" s="98">
        <v>0</v>
      </c>
      <c r="M49" s="98">
        <v>106.60000000000001</v>
      </c>
      <c r="N49" s="98"/>
      <c r="O49" s="98"/>
      <c r="P49" s="98"/>
      <c r="Q49" s="98"/>
      <c r="R49" s="98">
        <v>0</v>
      </c>
      <c r="S49" s="98">
        <v>139.578984584659</v>
      </c>
      <c r="T49" s="98">
        <v>0</v>
      </c>
      <c r="U49" s="98">
        <v>0</v>
      </c>
      <c r="V49" s="98">
        <v>2930.4</v>
      </c>
      <c r="W49" s="99">
        <v>2943.6</v>
      </c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0</v>
      </c>
      <c r="E50" s="98">
        <v>0</v>
      </c>
      <c r="F50" s="98">
        <v>0</v>
      </c>
      <c r="G50" s="98">
        <v>111.63755692541601</v>
      </c>
      <c r="H50" s="98">
        <v>0</v>
      </c>
      <c r="I50" s="98">
        <v>178.6</v>
      </c>
      <c r="J50" s="98">
        <v>0</v>
      </c>
      <c r="K50" s="98">
        <v>0</v>
      </c>
      <c r="L50" s="98">
        <v>0</v>
      </c>
      <c r="M50" s="98">
        <v>102.4</v>
      </c>
      <c r="N50" s="98"/>
      <c r="O50" s="98"/>
      <c r="P50" s="98"/>
      <c r="Q50" s="98"/>
      <c r="R50" s="98">
        <v>0</v>
      </c>
      <c r="S50" s="98">
        <v>138.95025104284301</v>
      </c>
      <c r="T50" s="98">
        <v>0</v>
      </c>
      <c r="U50" s="98">
        <v>0</v>
      </c>
      <c r="V50" s="98">
        <v>3036</v>
      </c>
      <c r="W50" s="99">
        <v>3022.8</v>
      </c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0</v>
      </c>
      <c r="E51" s="98">
        <v>0</v>
      </c>
      <c r="F51" s="98">
        <v>0</v>
      </c>
      <c r="G51" s="98">
        <v>118.75281482935</v>
      </c>
      <c r="H51" s="98">
        <v>0</v>
      </c>
      <c r="I51" s="98">
        <v>151</v>
      </c>
      <c r="J51" s="98">
        <v>0</v>
      </c>
      <c r="K51" s="98">
        <v>0</v>
      </c>
      <c r="L51" s="98">
        <v>0</v>
      </c>
      <c r="M51" s="98">
        <v>101.8</v>
      </c>
      <c r="N51" s="98"/>
      <c r="O51" s="98"/>
      <c r="P51" s="98"/>
      <c r="Q51" s="98"/>
      <c r="R51" s="98">
        <v>0</v>
      </c>
      <c r="S51" s="98">
        <v>146.64747705683101</v>
      </c>
      <c r="T51" s="98">
        <v>0</v>
      </c>
      <c r="U51" s="98">
        <v>0</v>
      </c>
      <c r="V51" s="98">
        <v>2983.2000000000003</v>
      </c>
      <c r="W51" s="99">
        <v>2996.4</v>
      </c>
    </row>
    <row r="52" spans="1:54" x14ac:dyDescent="0.2">
      <c r="A52" s="97" t="s">
        <v>14</v>
      </c>
      <c r="B52" s="98"/>
      <c r="C52" s="98"/>
      <c r="D52" s="98">
        <v>0</v>
      </c>
      <c r="E52" s="98">
        <v>0</v>
      </c>
      <c r="F52" s="98">
        <v>0</v>
      </c>
      <c r="G52" s="98">
        <v>118.05653572082501</v>
      </c>
      <c r="H52" s="98">
        <v>0</v>
      </c>
      <c r="I52" s="98">
        <v>144.4</v>
      </c>
      <c r="J52" s="98">
        <v>0</v>
      </c>
      <c r="K52" s="98">
        <v>0</v>
      </c>
      <c r="L52" s="98">
        <v>0</v>
      </c>
      <c r="M52" s="98">
        <v>105.2</v>
      </c>
      <c r="N52" s="98"/>
      <c r="O52" s="98"/>
      <c r="P52" s="98"/>
      <c r="Q52" s="98"/>
      <c r="R52" s="98">
        <v>0</v>
      </c>
      <c r="S52" s="98">
        <v>146.55222580768202</v>
      </c>
      <c r="T52" s="98">
        <v>0</v>
      </c>
      <c r="U52" s="98">
        <v>0</v>
      </c>
      <c r="V52" s="98">
        <v>3036</v>
      </c>
      <c r="W52" s="99">
        <v>3036</v>
      </c>
    </row>
    <row r="53" spans="1:54" x14ac:dyDescent="0.2">
      <c r="A53" s="97" t="s">
        <v>15</v>
      </c>
      <c r="B53" s="98"/>
      <c r="C53" s="98"/>
      <c r="D53" s="98">
        <v>0</v>
      </c>
      <c r="E53" s="98">
        <v>0</v>
      </c>
      <c r="F53" s="98">
        <v>0</v>
      </c>
      <c r="G53" s="98">
        <v>119.56687644124001</v>
      </c>
      <c r="H53" s="98">
        <v>0</v>
      </c>
      <c r="I53" s="98">
        <v>134.19999999999999</v>
      </c>
      <c r="J53" s="98">
        <v>0</v>
      </c>
      <c r="K53" s="98">
        <v>0</v>
      </c>
      <c r="L53" s="98">
        <v>0</v>
      </c>
      <c r="M53" s="98">
        <v>110.2</v>
      </c>
      <c r="N53" s="98"/>
      <c r="O53" s="98"/>
      <c r="P53" s="98"/>
      <c r="Q53" s="98"/>
      <c r="R53" s="98">
        <v>0</v>
      </c>
      <c r="S53" s="98">
        <v>147.63822220265899</v>
      </c>
      <c r="T53" s="98">
        <v>0</v>
      </c>
      <c r="U53" s="98">
        <v>0</v>
      </c>
      <c r="V53" s="98">
        <v>2983.2000000000003</v>
      </c>
      <c r="W53" s="99">
        <v>2983.2000000000003</v>
      </c>
    </row>
    <row r="54" spans="1:54" x14ac:dyDescent="0.2">
      <c r="A54" s="97" t="s">
        <v>16</v>
      </c>
      <c r="B54" s="98"/>
      <c r="C54" s="98"/>
      <c r="D54" s="98">
        <v>0</v>
      </c>
      <c r="E54" s="98">
        <v>0</v>
      </c>
      <c r="F54" s="98">
        <v>0</v>
      </c>
      <c r="G54" s="98">
        <v>104.85484264791</v>
      </c>
      <c r="H54" s="98">
        <v>0</v>
      </c>
      <c r="I54" s="98">
        <v>134.80000000000001</v>
      </c>
      <c r="J54" s="98">
        <v>0</v>
      </c>
      <c r="K54" s="98">
        <v>0</v>
      </c>
      <c r="L54" s="98">
        <v>0</v>
      </c>
      <c r="M54" s="98">
        <v>97.600000000000009</v>
      </c>
      <c r="N54" s="98"/>
      <c r="O54" s="98"/>
      <c r="P54" s="98"/>
      <c r="Q54" s="98"/>
      <c r="R54" s="98">
        <v>0</v>
      </c>
      <c r="S54" s="98">
        <v>132.129441015422</v>
      </c>
      <c r="T54" s="98">
        <v>0</v>
      </c>
      <c r="U54" s="98">
        <v>0</v>
      </c>
      <c r="V54" s="98">
        <v>3062.4</v>
      </c>
      <c r="W54" s="99">
        <v>3049.2000000000003</v>
      </c>
    </row>
    <row r="55" spans="1:54" x14ac:dyDescent="0.2">
      <c r="A55" s="97" t="s">
        <v>17</v>
      </c>
      <c r="B55" s="98"/>
      <c r="C55" s="98"/>
      <c r="D55" s="98">
        <v>0</v>
      </c>
      <c r="E55" s="98">
        <v>0</v>
      </c>
      <c r="F55" s="98">
        <v>0</v>
      </c>
      <c r="G55" s="98">
        <v>112.32690699398501</v>
      </c>
      <c r="H55" s="98">
        <v>0</v>
      </c>
      <c r="I55" s="98">
        <v>135.19999999999999</v>
      </c>
      <c r="J55" s="98">
        <v>0</v>
      </c>
      <c r="K55" s="98">
        <v>0</v>
      </c>
      <c r="L55" s="98">
        <v>0</v>
      </c>
      <c r="M55" s="98">
        <v>97.600000000000009</v>
      </c>
      <c r="N55" s="98"/>
      <c r="O55" s="98"/>
      <c r="P55" s="98"/>
      <c r="Q55" s="98"/>
      <c r="R55" s="98">
        <v>0</v>
      </c>
      <c r="S55" s="98">
        <v>139.788564993069</v>
      </c>
      <c r="T55" s="98">
        <v>0</v>
      </c>
      <c r="U55" s="98">
        <v>0</v>
      </c>
      <c r="V55" s="98">
        <v>2983.2000000000003</v>
      </c>
      <c r="W55" s="99">
        <v>2996.4</v>
      </c>
    </row>
    <row r="56" spans="1:54" x14ac:dyDescent="0.2">
      <c r="A56" s="97" t="s">
        <v>18</v>
      </c>
      <c r="B56" s="98"/>
      <c r="C56" s="98"/>
      <c r="D56" s="98">
        <v>0</v>
      </c>
      <c r="E56" s="98">
        <v>0</v>
      </c>
      <c r="F56" s="98">
        <v>0</v>
      </c>
      <c r="G56" s="98">
        <v>112.493192777038</v>
      </c>
      <c r="H56" s="98">
        <v>0</v>
      </c>
      <c r="I56" s="98">
        <v>129</v>
      </c>
      <c r="J56" s="98">
        <v>0</v>
      </c>
      <c r="K56" s="98">
        <v>0</v>
      </c>
      <c r="L56" s="98">
        <v>0</v>
      </c>
      <c r="M56" s="98">
        <v>104.8</v>
      </c>
      <c r="N56" s="98"/>
      <c r="O56" s="98"/>
      <c r="P56" s="98"/>
      <c r="Q56" s="98"/>
      <c r="R56" s="98">
        <v>0</v>
      </c>
      <c r="S56" s="98">
        <v>140.18867095000999</v>
      </c>
      <c r="T56" s="98">
        <v>0</v>
      </c>
      <c r="U56" s="98">
        <v>0</v>
      </c>
      <c r="V56" s="98">
        <v>3088.8</v>
      </c>
      <c r="W56" s="99">
        <v>3088.8</v>
      </c>
    </row>
    <row r="57" spans="1:54" x14ac:dyDescent="0.2">
      <c r="A57" s="97" t="s">
        <v>19</v>
      </c>
      <c r="B57" s="98"/>
      <c r="C57" s="98"/>
      <c r="D57" s="98">
        <v>0</v>
      </c>
      <c r="E57" s="98">
        <v>0</v>
      </c>
      <c r="F57" s="98">
        <v>0</v>
      </c>
      <c r="G57" s="98">
        <v>118.039207533002</v>
      </c>
      <c r="H57" s="98">
        <v>0</v>
      </c>
      <c r="I57" s="98">
        <v>156.80000000000001</v>
      </c>
      <c r="J57" s="98">
        <v>0</v>
      </c>
      <c r="K57" s="98">
        <v>0</v>
      </c>
      <c r="L57" s="98">
        <v>0</v>
      </c>
      <c r="M57" s="98">
        <v>123.60000000000001</v>
      </c>
      <c r="N57" s="98"/>
      <c r="O57" s="98"/>
      <c r="P57" s="98"/>
      <c r="Q57" s="98"/>
      <c r="R57" s="98">
        <v>0</v>
      </c>
      <c r="S57" s="98">
        <v>145.961594302207</v>
      </c>
      <c r="T57" s="98">
        <v>0</v>
      </c>
      <c r="U57" s="98">
        <v>0</v>
      </c>
      <c r="V57" s="98">
        <v>3220.8</v>
      </c>
      <c r="W57" s="99">
        <v>3207.6</v>
      </c>
    </row>
    <row r="58" spans="1:54" x14ac:dyDescent="0.2">
      <c r="A58" s="97" t="s">
        <v>20</v>
      </c>
      <c r="B58" s="98"/>
      <c r="C58" s="98"/>
      <c r="D58" s="98">
        <v>0</v>
      </c>
      <c r="E58" s="98">
        <v>0</v>
      </c>
      <c r="F58" s="98">
        <v>0</v>
      </c>
      <c r="G58" s="98">
        <v>130.56539744138701</v>
      </c>
      <c r="H58" s="98">
        <v>0</v>
      </c>
      <c r="I58" s="98">
        <v>184</v>
      </c>
      <c r="J58" s="98">
        <v>0</v>
      </c>
      <c r="K58" s="98">
        <v>0</v>
      </c>
      <c r="L58" s="98">
        <v>0</v>
      </c>
      <c r="M58" s="98">
        <v>124.2</v>
      </c>
      <c r="N58" s="98"/>
      <c r="O58" s="98"/>
      <c r="P58" s="98"/>
      <c r="Q58" s="98"/>
      <c r="R58" s="98">
        <v>0</v>
      </c>
      <c r="S58" s="98">
        <v>159.56511232070602</v>
      </c>
      <c r="T58" s="98">
        <v>0</v>
      </c>
      <c r="U58" s="98">
        <v>0</v>
      </c>
      <c r="V58" s="98">
        <v>3062.4</v>
      </c>
      <c r="W58" s="99">
        <v>3062.4</v>
      </c>
    </row>
    <row r="59" spans="1:54" x14ac:dyDescent="0.2">
      <c r="A59" s="97" t="s">
        <v>21</v>
      </c>
      <c r="B59" s="98"/>
      <c r="C59" s="98"/>
      <c r="D59" s="98">
        <v>0</v>
      </c>
      <c r="E59" s="98">
        <v>0</v>
      </c>
      <c r="F59" s="98">
        <v>0</v>
      </c>
      <c r="G59" s="98">
        <v>137.535167858005</v>
      </c>
      <c r="H59" s="98">
        <v>0</v>
      </c>
      <c r="I59" s="98">
        <v>170</v>
      </c>
      <c r="J59" s="98">
        <v>0</v>
      </c>
      <c r="K59" s="98">
        <v>0</v>
      </c>
      <c r="L59" s="98">
        <v>0</v>
      </c>
      <c r="M59" s="98">
        <v>128</v>
      </c>
      <c r="N59" s="98"/>
      <c r="O59" s="98"/>
      <c r="P59" s="98"/>
      <c r="Q59" s="98"/>
      <c r="R59" s="98">
        <v>0</v>
      </c>
      <c r="S59" s="98">
        <v>165.566663257778</v>
      </c>
      <c r="T59" s="98">
        <v>0</v>
      </c>
      <c r="U59" s="98">
        <v>0</v>
      </c>
      <c r="V59" s="98">
        <v>2851.2000000000003</v>
      </c>
      <c r="W59" s="99">
        <v>2864.4</v>
      </c>
    </row>
    <row r="60" spans="1:54" x14ac:dyDescent="0.2">
      <c r="A60" s="97" t="s">
        <v>22</v>
      </c>
      <c r="B60" s="98"/>
      <c r="C60" s="98"/>
      <c r="D60" s="98">
        <v>0</v>
      </c>
      <c r="E60" s="98">
        <v>0</v>
      </c>
      <c r="F60" s="98">
        <v>0</v>
      </c>
      <c r="G60" s="98">
        <v>125.52860006690001</v>
      </c>
      <c r="H60" s="98">
        <v>0</v>
      </c>
      <c r="I60" s="98">
        <v>153.4</v>
      </c>
      <c r="J60" s="98">
        <v>0</v>
      </c>
      <c r="K60" s="98">
        <v>0</v>
      </c>
      <c r="L60" s="98">
        <v>0</v>
      </c>
      <c r="M60" s="98">
        <v>124.2</v>
      </c>
      <c r="N60" s="98"/>
      <c r="O60" s="98"/>
      <c r="P60" s="98"/>
      <c r="Q60" s="98"/>
      <c r="R60" s="98">
        <v>0</v>
      </c>
      <c r="S60" s="98">
        <v>152.687137713656</v>
      </c>
      <c r="T60" s="98">
        <v>0</v>
      </c>
      <c r="U60" s="98">
        <v>0</v>
      </c>
      <c r="V60" s="98">
        <v>2666.4</v>
      </c>
      <c r="W60" s="99">
        <v>2666.4</v>
      </c>
    </row>
    <row r="61" spans="1:54" x14ac:dyDescent="0.2">
      <c r="A61" s="97" t="s">
        <v>23</v>
      </c>
      <c r="B61" s="98"/>
      <c r="C61" s="98"/>
      <c r="D61" s="98">
        <v>0</v>
      </c>
      <c r="E61" s="98">
        <v>0</v>
      </c>
      <c r="F61" s="98">
        <v>0</v>
      </c>
      <c r="G61" s="98">
        <v>113.837258890271</v>
      </c>
      <c r="H61" s="98">
        <v>0</v>
      </c>
      <c r="I61" s="98">
        <v>147.80000000000001</v>
      </c>
      <c r="J61" s="98">
        <v>0</v>
      </c>
      <c r="K61" s="98">
        <v>0</v>
      </c>
      <c r="L61" s="98">
        <v>0</v>
      </c>
      <c r="M61" s="98">
        <v>115.8</v>
      </c>
      <c r="N61" s="98"/>
      <c r="O61" s="98"/>
      <c r="P61" s="98"/>
      <c r="Q61" s="98"/>
      <c r="R61" s="98">
        <v>0</v>
      </c>
      <c r="S61" s="98">
        <v>141.33181655779501</v>
      </c>
      <c r="T61" s="98">
        <v>0</v>
      </c>
      <c r="U61" s="98">
        <v>0</v>
      </c>
      <c r="V61" s="98">
        <v>2772</v>
      </c>
      <c r="W61" s="99">
        <v>2758.8</v>
      </c>
    </row>
    <row r="62" spans="1:54" x14ac:dyDescent="0.2">
      <c r="A62" s="97" t="s">
        <v>24</v>
      </c>
      <c r="B62" s="98"/>
      <c r="C62" s="98"/>
      <c r="D62" s="98">
        <v>0</v>
      </c>
      <c r="E62" s="98">
        <v>0</v>
      </c>
      <c r="F62" s="98">
        <v>0</v>
      </c>
      <c r="G62" s="98">
        <v>109.82236638665201</v>
      </c>
      <c r="H62" s="98">
        <v>0</v>
      </c>
      <c r="I62" s="98">
        <v>133.80000000000001</v>
      </c>
      <c r="J62" s="98">
        <v>0</v>
      </c>
      <c r="K62" s="98">
        <v>0</v>
      </c>
      <c r="L62" s="98">
        <v>0</v>
      </c>
      <c r="M62" s="98">
        <v>111.4</v>
      </c>
      <c r="N62" s="98"/>
      <c r="O62" s="98"/>
      <c r="P62" s="98"/>
      <c r="Q62" s="98"/>
      <c r="R62" s="98">
        <v>0</v>
      </c>
      <c r="S62" s="98">
        <v>138.22625856846599</v>
      </c>
      <c r="T62" s="98">
        <v>0</v>
      </c>
      <c r="U62" s="98">
        <v>0</v>
      </c>
      <c r="V62" s="98">
        <v>2904</v>
      </c>
      <c r="W62" s="99">
        <v>2904</v>
      </c>
    </row>
    <row r="63" spans="1:54" x14ac:dyDescent="0.2">
      <c r="A63" s="97" t="s">
        <v>25</v>
      </c>
      <c r="B63" s="98"/>
      <c r="C63" s="98"/>
      <c r="D63" s="98">
        <v>0</v>
      </c>
      <c r="E63" s="98">
        <v>0</v>
      </c>
      <c r="F63" s="98">
        <v>0</v>
      </c>
      <c r="G63" s="98">
        <v>113.05783689022101</v>
      </c>
      <c r="H63" s="98">
        <v>0</v>
      </c>
      <c r="I63" s="98">
        <v>123.60000000000001</v>
      </c>
      <c r="J63" s="98">
        <v>0</v>
      </c>
      <c r="K63" s="98">
        <v>0</v>
      </c>
      <c r="L63" s="98">
        <v>0</v>
      </c>
      <c r="M63" s="98">
        <v>97.600000000000009</v>
      </c>
      <c r="N63" s="98"/>
      <c r="O63" s="98"/>
      <c r="P63" s="98"/>
      <c r="Q63" s="98"/>
      <c r="R63" s="98">
        <v>0</v>
      </c>
      <c r="S63" s="98">
        <v>142.760762013495</v>
      </c>
      <c r="T63" s="98">
        <v>0</v>
      </c>
      <c r="U63" s="98">
        <v>0</v>
      </c>
      <c r="V63" s="98">
        <v>2666.4</v>
      </c>
      <c r="W63" s="99">
        <v>2692.8</v>
      </c>
    </row>
    <row r="64" spans="1:54" ht="13.5" thickBot="1" x14ac:dyDescent="0.25">
      <c r="A64" s="100" t="s">
        <v>26</v>
      </c>
      <c r="B64" s="101"/>
      <c r="C64" s="101"/>
      <c r="D64" s="101">
        <v>0</v>
      </c>
      <c r="E64" s="101">
        <v>0</v>
      </c>
      <c r="F64" s="101">
        <v>0</v>
      </c>
      <c r="G64" s="101">
        <v>104.186274111271</v>
      </c>
      <c r="H64" s="101">
        <v>0</v>
      </c>
      <c r="I64" s="101">
        <v>121</v>
      </c>
      <c r="J64" s="101">
        <v>0</v>
      </c>
      <c r="K64" s="101">
        <v>0</v>
      </c>
      <c r="L64" s="101">
        <v>0</v>
      </c>
      <c r="M64" s="101">
        <v>84</v>
      </c>
      <c r="N64" s="101"/>
      <c r="O64" s="101"/>
      <c r="P64" s="101"/>
      <c r="Q64" s="101"/>
      <c r="R64" s="101">
        <v>0</v>
      </c>
      <c r="S64" s="101">
        <v>130.70049555972201</v>
      </c>
      <c r="T64" s="101">
        <v>0</v>
      </c>
      <c r="U64" s="101">
        <v>0</v>
      </c>
      <c r="V64" s="101">
        <v>2692.8</v>
      </c>
      <c r="W64" s="102">
        <v>2666.4</v>
      </c>
    </row>
    <row r="70" spans="1:13" ht="18" x14ac:dyDescent="0.25">
      <c r="A70" s="142" t="s">
        <v>91</v>
      </c>
      <c r="B70" s="142"/>
      <c r="C70" s="142"/>
      <c r="D70" s="142"/>
      <c r="E70" s="142"/>
      <c r="F70" s="142"/>
      <c r="G70" s="142"/>
      <c r="H70" s="142"/>
      <c r="I70" s="142"/>
      <c r="J70" s="110"/>
      <c r="K70" s="110"/>
      <c r="L70" s="110"/>
      <c r="M70" s="110"/>
    </row>
    <row r="71" spans="1:13" ht="18.75" thickBot="1" x14ac:dyDescent="0.3">
      <c r="A71" s="143" t="s">
        <v>63</v>
      </c>
      <c r="B71" s="143"/>
      <c r="C71" s="143"/>
      <c r="D71" s="143"/>
      <c r="E71" s="143"/>
      <c r="F71" s="111"/>
      <c r="G71" s="143" t="s">
        <v>64</v>
      </c>
      <c r="H71" s="144"/>
      <c r="I71" s="144"/>
      <c r="J71" s="144"/>
      <c r="K71" s="144"/>
      <c r="L71" s="110"/>
      <c r="M71" s="110"/>
    </row>
    <row r="72" spans="1:13" ht="13.5" thickBot="1" x14ac:dyDescent="0.25">
      <c r="A72" s="145" t="s">
        <v>65</v>
      </c>
      <c r="B72" s="146"/>
      <c r="C72" s="112" t="s">
        <v>66</v>
      </c>
      <c r="D72" s="113" t="s">
        <v>67</v>
      </c>
      <c r="E72" s="113" t="s">
        <v>68</v>
      </c>
      <c r="F72" s="114"/>
      <c r="G72" s="145" t="s">
        <v>65</v>
      </c>
      <c r="H72" s="146"/>
      <c r="I72" s="112" t="s">
        <v>66</v>
      </c>
      <c r="J72" s="113" t="s">
        <v>67</v>
      </c>
      <c r="K72" s="113" t="s">
        <v>68</v>
      </c>
      <c r="L72" s="115"/>
      <c r="M72" s="115"/>
    </row>
    <row r="73" spans="1:13" ht="38.25" x14ac:dyDescent="0.2">
      <c r="A73" s="116" t="s">
        <v>69</v>
      </c>
      <c r="B73" s="117" t="s">
        <v>70</v>
      </c>
      <c r="C73" s="118">
        <v>2500</v>
      </c>
      <c r="D73" s="118">
        <v>2500</v>
      </c>
      <c r="E73" s="118">
        <v>2500</v>
      </c>
      <c r="F73" s="119"/>
      <c r="G73" s="120" t="s">
        <v>69</v>
      </c>
      <c r="H73" s="121" t="s">
        <v>70</v>
      </c>
      <c r="I73" s="122">
        <v>6300</v>
      </c>
      <c r="J73" s="122">
        <v>6300</v>
      </c>
      <c r="K73" s="122">
        <v>6300</v>
      </c>
      <c r="L73" s="115"/>
      <c r="M73" s="115"/>
    </row>
    <row r="74" spans="1:13" ht="38.25" x14ac:dyDescent="0.2">
      <c r="A74" s="123" t="s">
        <v>71</v>
      </c>
      <c r="B74" s="124" t="s">
        <v>72</v>
      </c>
      <c r="C74" s="125">
        <v>4.25</v>
      </c>
      <c r="D74" s="125">
        <v>4.25</v>
      </c>
      <c r="E74" s="125">
        <v>4.25</v>
      </c>
      <c r="F74" s="119"/>
      <c r="G74" s="126" t="s">
        <v>71</v>
      </c>
      <c r="H74" s="124" t="s">
        <v>72</v>
      </c>
      <c r="I74" s="125">
        <v>11.25</v>
      </c>
      <c r="J74" s="125">
        <v>11.25</v>
      </c>
      <c r="K74" s="125">
        <v>11.25</v>
      </c>
      <c r="L74" s="115"/>
      <c r="M74" s="115"/>
    </row>
    <row r="75" spans="1:13" ht="38.25" x14ac:dyDescent="0.2">
      <c r="A75" s="123" t="s">
        <v>73</v>
      </c>
      <c r="B75" s="124" t="s">
        <v>74</v>
      </c>
      <c r="C75" s="125">
        <v>24.2</v>
      </c>
      <c r="D75" s="125">
        <v>24.2</v>
      </c>
      <c r="E75" s="125">
        <v>24.2</v>
      </c>
      <c r="F75" s="119"/>
      <c r="G75" s="126" t="s">
        <v>73</v>
      </c>
      <c r="H75" s="124" t="s">
        <v>74</v>
      </c>
      <c r="I75" s="125">
        <v>42.76</v>
      </c>
      <c r="J75" s="125">
        <v>42.76</v>
      </c>
      <c r="K75" s="125">
        <v>42.76</v>
      </c>
      <c r="L75" s="115"/>
      <c r="M75" s="115"/>
    </row>
    <row r="76" spans="1:13" ht="38.25" x14ac:dyDescent="0.2">
      <c r="A76" s="123" t="s">
        <v>75</v>
      </c>
      <c r="B76" s="124" t="s">
        <v>76</v>
      </c>
      <c r="C76" s="125">
        <v>1.3</v>
      </c>
      <c r="D76" s="125">
        <v>1.3</v>
      </c>
      <c r="E76" s="125">
        <v>1.3</v>
      </c>
      <c r="F76" s="114"/>
      <c r="G76" s="126" t="s">
        <v>75</v>
      </c>
      <c r="H76" s="124" t="s">
        <v>76</v>
      </c>
      <c r="I76" s="125">
        <v>0.9</v>
      </c>
      <c r="J76" s="125">
        <v>0.9</v>
      </c>
      <c r="K76" s="125">
        <v>0.9</v>
      </c>
      <c r="L76" s="115"/>
      <c r="M76" s="115"/>
    </row>
    <row r="77" spans="1:13" ht="51" x14ac:dyDescent="0.2">
      <c r="A77" s="123" t="s">
        <v>77</v>
      </c>
      <c r="B77" s="124" t="s">
        <v>78</v>
      </c>
      <c r="C77" s="125">
        <v>10.5</v>
      </c>
      <c r="D77" s="125">
        <v>10.5</v>
      </c>
      <c r="E77" s="125">
        <v>10.5</v>
      </c>
      <c r="F77" s="114"/>
      <c r="G77" s="126" t="s">
        <v>77</v>
      </c>
      <c r="H77" s="124" t="s">
        <v>78</v>
      </c>
      <c r="I77" s="125">
        <v>11</v>
      </c>
      <c r="J77" s="125">
        <v>11</v>
      </c>
      <c r="K77" s="125">
        <v>11</v>
      </c>
      <c r="L77" s="115" t="s">
        <v>79</v>
      </c>
      <c r="M77" s="115" t="s">
        <v>80</v>
      </c>
    </row>
    <row r="78" spans="1:13" x14ac:dyDescent="0.2">
      <c r="A78" s="147" t="s">
        <v>81</v>
      </c>
      <c r="B78" s="124" t="s">
        <v>82</v>
      </c>
      <c r="C78" s="127">
        <v>0</v>
      </c>
      <c r="D78" s="127">
        <v>0</v>
      </c>
      <c r="E78" s="127">
        <v>0</v>
      </c>
      <c r="F78" s="114"/>
      <c r="G78" s="150" t="s">
        <v>81</v>
      </c>
      <c r="H78" s="124" t="s">
        <v>82</v>
      </c>
      <c r="I78" s="128">
        <f>G10</f>
        <v>212.435949593782</v>
      </c>
      <c r="J78" s="129">
        <f>G15</f>
        <v>295.32146081328403</v>
      </c>
      <c r="K78" s="129">
        <f>S24</f>
        <v>318.88254219666101</v>
      </c>
      <c r="L78" s="130">
        <f>(C78+I78)/1000</f>
        <v>0.21243594959378201</v>
      </c>
      <c r="M78" s="130">
        <f>(C79+I79)/1000</f>
        <v>9.8092926666140598E-2</v>
      </c>
    </row>
    <row r="79" spans="1:13" x14ac:dyDescent="0.2">
      <c r="A79" s="148"/>
      <c r="B79" s="124" t="s">
        <v>83</v>
      </c>
      <c r="C79" s="127">
        <v>0</v>
      </c>
      <c r="D79" s="127">
        <v>0</v>
      </c>
      <c r="E79" s="127">
        <v>0</v>
      </c>
      <c r="F79" s="114"/>
      <c r="G79" s="151"/>
      <c r="H79" s="124" t="s">
        <v>83</v>
      </c>
      <c r="I79" s="129">
        <f>G44</f>
        <v>98.092926666140599</v>
      </c>
      <c r="J79" s="129">
        <f>G49</f>
        <v>112.39619180560101</v>
      </c>
      <c r="K79" s="129">
        <f>S58</f>
        <v>159.56511232070602</v>
      </c>
      <c r="L79" s="130">
        <f>(D78+J78)/1000</f>
        <v>0.29532146081328403</v>
      </c>
      <c r="M79" s="130">
        <f>(D79+J79)/1000</f>
        <v>0.11239619180560101</v>
      </c>
    </row>
    <row r="80" spans="1:13" x14ac:dyDescent="0.2">
      <c r="A80" s="149"/>
      <c r="B80" s="124" t="s">
        <v>84</v>
      </c>
      <c r="C80" s="131">
        <f>SQRT(C78^2+C79^2)</f>
        <v>0</v>
      </c>
      <c r="D80" s="131">
        <f>SQRT(D78^2+D79^2)</f>
        <v>0</v>
      </c>
      <c r="E80" s="131">
        <f>SQRT(E78^2+E79^2)</f>
        <v>0</v>
      </c>
      <c r="F80" s="114"/>
      <c r="G80" s="152"/>
      <c r="H80" s="124" t="s">
        <v>84</v>
      </c>
      <c r="I80" s="131">
        <f>SQRT(I78^2+I79^2)</f>
        <v>233.98986076695871</v>
      </c>
      <c r="J80" s="131">
        <f>SQRT(J78^2+J79^2)</f>
        <v>315.98681799925373</v>
      </c>
      <c r="K80" s="131">
        <f>SQRT(K78^2+K79^2)</f>
        <v>356.57692127747811</v>
      </c>
      <c r="L80" s="130">
        <f>(E78+K78)/1000</f>
        <v>0.31888254219666101</v>
      </c>
      <c r="M80" s="130">
        <f>(E79+K79)/1000</f>
        <v>0.15956511232070603</v>
      </c>
    </row>
    <row r="81" spans="1:13" ht="39" thickBot="1" x14ac:dyDescent="0.25">
      <c r="A81" s="132" t="s">
        <v>85</v>
      </c>
      <c r="B81" s="133" t="s">
        <v>86</v>
      </c>
      <c r="C81" s="134">
        <f>C80/C73</f>
        <v>0</v>
      </c>
      <c r="D81" s="134">
        <f>D80/D73</f>
        <v>0</v>
      </c>
      <c r="E81" s="134">
        <f>E80/E73</f>
        <v>0</v>
      </c>
      <c r="F81" s="114"/>
      <c r="G81" s="135" t="s">
        <v>85</v>
      </c>
      <c r="H81" s="133" t="s">
        <v>86</v>
      </c>
      <c r="I81" s="134">
        <f>I80/I73</f>
        <v>3.7141247740787101E-2</v>
      </c>
      <c r="J81" s="134">
        <f>J80/J73</f>
        <v>5.0156637777659323E-2</v>
      </c>
      <c r="K81" s="134">
        <f>K80/K73</f>
        <v>5.6599511313885416E-2</v>
      </c>
      <c r="L81" s="81"/>
      <c r="M81" s="81"/>
    </row>
    <row r="82" spans="1:13" ht="38.25" x14ac:dyDescent="0.2">
      <c r="A82" s="136" t="s">
        <v>87</v>
      </c>
      <c r="B82" s="121" t="s">
        <v>88</v>
      </c>
      <c r="C82" s="137">
        <f>C75*C81^2+C74</f>
        <v>4.25</v>
      </c>
      <c r="D82" s="137">
        <f>D75*D81^2+D74</f>
        <v>4.25</v>
      </c>
      <c r="E82" s="137">
        <f>E75*E81^2+E74</f>
        <v>4.25</v>
      </c>
      <c r="F82" s="114"/>
      <c r="G82" s="120" t="s">
        <v>87</v>
      </c>
      <c r="H82" s="121" t="s">
        <v>88</v>
      </c>
      <c r="I82" s="137">
        <f>I75*I81^2+I74</f>
        <v>11.30898623485283</v>
      </c>
      <c r="J82" s="137">
        <f>J75*J81^2+J74</f>
        <v>11.357570832270692</v>
      </c>
      <c r="K82" s="137">
        <f>K75*K81^2+K74</f>
        <v>11.386981860158304</v>
      </c>
      <c r="L82" s="115"/>
      <c r="M82" s="115"/>
    </row>
    <row r="83" spans="1:13" ht="51.75" thickBot="1" x14ac:dyDescent="0.25">
      <c r="A83" s="138" t="s">
        <v>89</v>
      </c>
      <c r="B83" s="139" t="s">
        <v>90</v>
      </c>
      <c r="C83" s="140">
        <f>(C77*C81^2+C76)/100*C73</f>
        <v>32.5</v>
      </c>
      <c r="D83" s="140">
        <f>(D77*D81^2+D76)/100*D73</f>
        <v>32.5</v>
      </c>
      <c r="E83" s="140">
        <f>(E77*E81^2+E76)/100*E73</f>
        <v>32.5</v>
      </c>
      <c r="F83" s="114"/>
      <c r="G83" s="141" t="s">
        <v>89</v>
      </c>
      <c r="H83" s="139" t="s">
        <v>90</v>
      </c>
      <c r="I83" s="140">
        <f>(I77*I81^2+I76)/100*I73</f>
        <v>57.655974292633573</v>
      </c>
      <c r="J83" s="140">
        <f>(J77*J81^2+J76)/100*J73</f>
        <v>58.443372001019405</v>
      </c>
      <c r="K83" s="140">
        <f>(K77*K81^2+K76)/100*K73</f>
        <v>58.92002874391266</v>
      </c>
      <c r="L83" s="115"/>
      <c r="M83" s="115"/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Анисимово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2022-01-17T13:59:03Z</dcterms:modified>
</cp:coreProperties>
</file>